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av\Downloads\"/>
    </mc:Choice>
  </mc:AlternateContent>
  <xr:revisionPtr revIDLastSave="0" documentId="8_{758D6F98-2524-4CC6-932C-688C48EC07CB}" xr6:coauthVersionLast="46" xr6:coauthVersionMax="46" xr10:uidLastSave="{00000000-0000-0000-0000-000000000000}"/>
  <bookViews>
    <workbookView xWindow="-120" yWindow="-120" windowWidth="20730" windowHeight="11160" xr2:uid="{2AF5ACB2-5837-432F-B6E1-5157C8EB74AA}"/>
  </bookViews>
  <sheets>
    <sheet name="Budget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B23" i="1" s="1"/>
  <c r="C23" i="1" s="1"/>
  <c r="C30" i="1"/>
  <c r="B30" i="1"/>
  <c r="B22" i="1"/>
  <c r="C22" i="1" s="1"/>
  <c r="B21" i="1"/>
  <c r="C21" i="1" s="1"/>
  <c r="B24" i="1" l="1"/>
  <c r="C24" i="1" s="1"/>
  <c r="B25" i="1"/>
  <c r="C25" i="1" s="1"/>
  <c r="C26" i="1" l="1"/>
  <c r="C28" i="1" s="1"/>
  <c r="B20" i="1"/>
  <c r="C20" i="1" s="1"/>
  <c r="C29" i="1" s="1"/>
  <c r="B26" i="1"/>
  <c r="B28" i="1" s="1"/>
  <c r="B27" i="1" s="1"/>
  <c r="E12" i="1" s="1"/>
  <c r="B29" i="1" l="1"/>
  <c r="C31" i="1"/>
  <c r="I13" i="1" s="1"/>
  <c r="I10" i="1"/>
  <c r="C27" i="1"/>
  <c r="B31" i="1"/>
  <c r="E13" i="1" s="1"/>
  <c r="E10" i="1"/>
  <c r="E11" i="1" s="1"/>
  <c r="I12" i="1" l="1"/>
  <c r="I11" i="1"/>
</calcChain>
</file>

<file path=xl/sharedStrings.xml><?xml version="1.0" encoding="utf-8"?>
<sst xmlns="http://schemas.openxmlformats.org/spreadsheetml/2006/main" count="32" uniqueCount="31">
  <si>
    <t xml:space="preserve">Interest Rate: </t>
  </si>
  <si>
    <t>Years of Loan:</t>
  </si>
  <si>
    <t>Actual Amt</t>
  </si>
  <si>
    <t>Months of Loan</t>
  </si>
  <si>
    <t xml:space="preserve">Total </t>
  </si>
  <si>
    <t>Tax &amp; Fee Rate</t>
  </si>
  <si>
    <t>Taxes &amp; Fees</t>
  </si>
  <si>
    <t>Car Warranty</t>
  </si>
  <si>
    <t>yes</t>
  </si>
  <si>
    <t>no</t>
  </si>
  <si>
    <t>Total Amount Spent In Interest:</t>
  </si>
  <si>
    <t>Down Pmt</t>
  </si>
  <si>
    <t>Total Amount Spent after Taxes, &amp; Fees (Includes Down Payment &amp; Trade in Value)</t>
  </si>
  <si>
    <t>Total Amount Spent (Minus Down Payment &amp; Trade-In)</t>
  </si>
  <si>
    <t>Current Home Price &amp; Totals Spent after Loan Maturity</t>
  </si>
  <si>
    <t>Total Amount Spent after Taxes, &amp; Fees (Includes Down Payment)</t>
  </si>
  <si>
    <t>Total Amount Spent (Minus Down Payment)</t>
  </si>
  <si>
    <t>Mortgage Payment:</t>
  </si>
  <si>
    <t>Total (b4 dp</t>
  </si>
  <si>
    <t>Mortgage Payment</t>
  </si>
  <si>
    <t>Current</t>
  </si>
  <si>
    <t>Taxes</t>
  </si>
  <si>
    <t>Insurance</t>
  </si>
  <si>
    <t>Mortgage Payment: (With Taxes &amp; Insurance Est.)</t>
  </si>
  <si>
    <t>Dec 2019 Home Price &amp; Totals Spent after Loan Maturity</t>
  </si>
  <si>
    <t>Budget Planning Calculator</t>
  </si>
  <si>
    <t>2.What is Your Fixed Expenses? (Recurring Monthly charges)</t>
  </si>
  <si>
    <t>1.What is your Monthly Fixed Income?</t>
  </si>
  <si>
    <t>Variable amount of money you get to spend each week to hit your goals:</t>
  </si>
  <si>
    <t>3.What is your goal to put into savings for a 12 month period?</t>
  </si>
  <si>
    <t>Fill Out The Form Below to Get A Real Time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</si>
</sst>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rgb="FFFFFFFF"/>
      <name val="Calibri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9" fontId="0" fillId="0" borderId="0" xfId="2" applyFont="1"/>
    <xf numFmtId="10" fontId="0" fillId="0" borderId="0" xfId="2" applyNumberFormat="1" applyFont="1"/>
    <xf numFmtId="8" fontId="0" fillId="0" borderId="0" xfId="0" applyNumberFormat="1"/>
    <xf numFmtId="44" fontId="0" fillId="0" borderId="0" xfId="0" applyNumberFormat="1"/>
    <xf numFmtId="0" fontId="3" fillId="2" borderId="0" xfId="0" applyFont="1" applyFill="1" applyAlignment="1">
      <alignment wrapText="1"/>
    </xf>
    <xf numFmtId="0" fontId="4" fillId="0" borderId="0" xfId="0" applyFont="1"/>
    <xf numFmtId="44" fontId="0" fillId="0" borderId="0" xfId="1" applyFont="1"/>
    <xf numFmtId="0" fontId="5" fillId="3" borderId="0" xfId="0" applyFont="1" applyFill="1" applyAlignment="1"/>
    <xf numFmtId="0" fontId="0" fillId="0" borderId="1" xfId="0" applyBorder="1" applyAlignment="1">
      <alignment wrapText="1"/>
    </xf>
    <xf numFmtId="44" fontId="0" fillId="4" borderId="2" xfId="1" applyFont="1" applyFill="1" applyBorder="1"/>
    <xf numFmtId="0" fontId="0" fillId="0" borderId="0" xfId="0" applyFill="1" applyBorder="1" applyAlignment="1">
      <alignment wrapText="1"/>
    </xf>
    <xf numFmtId="44" fontId="0" fillId="0" borderId="0" xfId="1" applyFont="1" applyFill="1" applyBorder="1"/>
    <xf numFmtId="10" fontId="0" fillId="0" borderId="0" xfId="2" applyNumberFormat="1" applyFont="1" applyFill="1" applyBorder="1"/>
    <xf numFmtId="0" fontId="0" fillId="0" borderId="0" xfId="0" applyAlignment="1">
      <alignment horizontal="center"/>
    </xf>
    <xf numFmtId="10" fontId="0" fillId="0" borderId="0" xfId="0" applyNumberFormat="1"/>
    <xf numFmtId="9" fontId="0" fillId="0" borderId="0" xfId="0" applyNumberFormat="1"/>
    <xf numFmtId="0" fontId="8" fillId="0" borderId="1" xfId="0" applyFont="1" applyBorder="1" applyAlignment="1">
      <alignment wrapText="1"/>
    </xf>
    <xf numFmtId="44" fontId="8" fillId="4" borderId="2" xfId="0" applyNumberFormat="1" applyFont="1" applyFill="1" applyBorder="1" applyAlignment="1">
      <alignment horizontal="left"/>
    </xf>
    <xf numFmtId="44" fontId="9" fillId="0" borderId="0" xfId="1" applyFont="1"/>
    <xf numFmtId="0" fontId="0" fillId="4" borderId="6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44" fontId="0" fillId="4" borderId="0" xfId="1" applyFont="1" applyFill="1" applyBorder="1" applyAlignment="1">
      <alignment horizontal="center"/>
    </xf>
    <xf numFmtId="44" fontId="0" fillId="4" borderId="7" xfId="1" applyFont="1" applyFill="1" applyBorder="1" applyAlignment="1">
      <alignment horizontal="center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44" fontId="0" fillId="4" borderId="9" xfId="1" applyNumberFormat="1" applyFont="1" applyFill="1" applyBorder="1" applyAlignment="1">
      <alignment horizontal="right"/>
    </xf>
    <xf numFmtId="44" fontId="0" fillId="4" borderId="10" xfId="1" applyNumberFormat="1" applyFont="1" applyFill="1" applyBorder="1" applyAlignment="1">
      <alignment horizontal="right"/>
    </xf>
    <xf numFmtId="44" fontId="1" fillId="4" borderId="6" xfId="1" applyFont="1" applyFill="1" applyBorder="1" applyAlignment="1">
      <alignment horizontal="center" wrapText="1"/>
    </xf>
    <xf numFmtId="44" fontId="1" fillId="4" borderId="0" xfId="1" applyFont="1" applyFill="1" applyBorder="1" applyAlignment="1">
      <alignment horizontal="center" wrapText="1"/>
    </xf>
    <xf numFmtId="44" fontId="1" fillId="4" borderId="0" xfId="1" applyFont="1" applyFill="1" applyBorder="1" applyAlignment="1">
      <alignment horizontal="center" vertical="center"/>
    </xf>
    <xf numFmtId="44" fontId="1" fillId="4" borderId="7" xfId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5" fillId="3" borderId="0" xfId="0" applyFont="1" applyFill="1" applyAlignment="1">
      <alignment horizontal="center"/>
    </xf>
    <xf numFmtId="44" fontId="6" fillId="4" borderId="4" xfId="1" applyFont="1" applyFill="1" applyBorder="1" applyAlignment="1">
      <alignment horizontal="center" wrapText="1"/>
    </xf>
    <xf numFmtId="44" fontId="6" fillId="4" borderId="3" xfId="1" applyFont="1" applyFill="1" applyBorder="1" applyAlignment="1">
      <alignment horizontal="center" wrapText="1"/>
    </xf>
    <xf numFmtId="44" fontId="6" fillId="4" borderId="3" xfId="1" applyFont="1" applyFill="1" applyBorder="1" applyAlignment="1">
      <alignment horizontal="right" vertical="center"/>
    </xf>
    <xf numFmtId="44" fontId="6" fillId="4" borderId="5" xfId="1" applyFont="1" applyFill="1" applyBorder="1" applyAlignment="1">
      <alignment horizontal="right" vertical="center"/>
    </xf>
    <xf numFmtId="0" fontId="7" fillId="5" borderId="9" xfId="0" applyFont="1" applyFill="1" applyBorder="1" applyAlignment="1">
      <alignment horizontal="center"/>
    </xf>
    <xf numFmtId="8" fontId="6" fillId="4" borderId="3" xfId="1" applyNumberFormat="1" applyFont="1" applyFill="1" applyBorder="1" applyAlignment="1">
      <alignment horizontal="right" vertical="center"/>
    </xf>
    <xf numFmtId="44" fontId="1" fillId="4" borderId="0" xfId="1" applyNumberFormat="1" applyFont="1" applyFill="1" applyBorder="1" applyAlignment="1">
      <alignment horizontal="center" vertical="center"/>
    </xf>
    <xf numFmtId="44" fontId="1" fillId="4" borderId="7" xfId="1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8" fontId="0" fillId="4" borderId="9" xfId="1" applyNumberFormat="1" applyFont="1" applyFill="1" applyBorder="1" applyAlignment="1">
      <alignment horizontal="center"/>
    </xf>
    <xf numFmtId="44" fontId="0" fillId="4" borderId="10" xfId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638174</xdr:colOff>
      <xdr:row>1</xdr:row>
      <xdr:rowOff>76200</xdr:rowOff>
    </xdr:from>
    <xdr:to>
      <xdr:col>11</xdr:col>
      <xdr:colOff>146444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FF46CC-F0B3-475C-8661-5443AA654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0699" y="266700"/>
          <a:ext cx="2889645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10794-D3C8-410A-B5F9-D12EEF919D7F}">
  <dimension ref="A1:EP31"/>
  <sheetViews>
    <sheetView showGridLines="0" tabSelected="1" workbookViewId="0">
      <selection activeCell="F32" sqref="F32"/>
    </sheetView>
  </sheetViews>
  <sheetFormatPr defaultRowHeight="15" x14ac:dyDescent="0.25"/>
  <cols>
    <col min="1" max="1" width="13.42578125" customWidth="1"/>
    <col min="2" max="2" width="15.42578125" customWidth="1"/>
    <col min="3" max="3" width="18" customWidth="1"/>
    <col min="4" max="4" width="15" customWidth="1"/>
    <col min="5" max="5" width="23.42578125" customWidth="1"/>
    <col min="6" max="6" width="12" customWidth="1"/>
    <col min="7" max="7" width="19.28515625" customWidth="1"/>
    <col min="8" max="8" width="15" customWidth="1"/>
    <col min="9" max="9" width="18" customWidth="1"/>
    <col min="10" max="10" width="16.7109375" customWidth="1"/>
    <col min="11" max="11" width="16" customWidth="1"/>
    <col min="12" max="12" width="10.7109375" customWidth="1"/>
    <col min="19" max="19" width="0" hidden="1" customWidth="1"/>
  </cols>
  <sheetData>
    <row r="1" spans="1:146" s="6" customFormat="1" x14ac:dyDescent="0.25">
      <c r="A1" s="32" t="s">
        <v>25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</row>
    <row r="2" spans="1:146" s="6" customForma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</row>
    <row r="3" spans="1:146" s="6" customForma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</row>
    <row r="4" spans="1:146" s="6" customForma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</row>
    <row r="5" spans="1:146" s="6" customForma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5"/>
      <c r="P5" s="5"/>
      <c r="Q5" s="5"/>
      <c r="R5" s="5"/>
      <c r="S5" s="33"/>
      <c r="T5" s="33"/>
      <c r="U5" s="33"/>
      <c r="V5" s="33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</row>
    <row r="6" spans="1:146" ht="16.5" thickBot="1" x14ac:dyDescent="0.3">
      <c r="A6" s="34" t="s">
        <v>30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8"/>
      <c r="N6" s="8"/>
      <c r="O6" s="8"/>
      <c r="P6" s="8"/>
      <c r="Q6" s="8"/>
      <c r="S6" t="s">
        <v>8</v>
      </c>
    </row>
    <row r="7" spans="1:146" ht="62.25" customHeight="1" thickBot="1" x14ac:dyDescent="0.3">
      <c r="C7" s="9" t="s">
        <v>27</v>
      </c>
      <c r="D7" s="10">
        <v>6000</v>
      </c>
      <c r="E7" s="9" t="s">
        <v>26</v>
      </c>
      <c r="F7" s="10">
        <v>2300</v>
      </c>
      <c r="G7" s="9" t="s">
        <v>29</v>
      </c>
      <c r="H7" s="10">
        <v>30000</v>
      </c>
      <c r="I7" s="17" t="s">
        <v>28</v>
      </c>
      <c r="J7" s="18">
        <f>((D7-F7)-(H7/12))/4</f>
        <v>300</v>
      </c>
      <c r="Q7" t="s">
        <v>9</v>
      </c>
    </row>
    <row r="8" spans="1:146" hidden="1" x14ac:dyDescent="0.25">
      <c r="C8" s="11"/>
      <c r="D8" s="12"/>
      <c r="E8" s="11"/>
      <c r="F8" s="13"/>
    </row>
    <row r="9" spans="1:146" ht="19.5" hidden="1" thickBot="1" x14ac:dyDescent="0.35">
      <c r="C9" s="39" t="s">
        <v>14</v>
      </c>
      <c r="D9" s="39"/>
      <c r="E9" s="39"/>
      <c r="F9" s="39"/>
      <c r="G9" s="39" t="s">
        <v>24</v>
      </c>
      <c r="H9" s="39"/>
      <c r="I9" s="39"/>
      <c r="J9" s="39"/>
    </row>
    <row r="10" spans="1:146" ht="29.25" hidden="1" customHeight="1" x14ac:dyDescent="0.25">
      <c r="C10" s="35" t="s">
        <v>15</v>
      </c>
      <c r="D10" s="36"/>
      <c r="E10" s="37">
        <f>B28</f>
        <v>-16559970000</v>
      </c>
      <c r="F10" s="38"/>
      <c r="G10" s="35" t="s">
        <v>12</v>
      </c>
      <c r="H10" s="36"/>
      <c r="I10" s="40">
        <f>C28</f>
        <v>-14076031200.000002</v>
      </c>
      <c r="J10" s="38"/>
    </row>
    <row r="11" spans="1:146" ht="30.75" hidden="1" customHeight="1" x14ac:dyDescent="0.25">
      <c r="C11" s="28" t="s">
        <v>16</v>
      </c>
      <c r="D11" s="29"/>
      <c r="E11" s="30">
        <f>E10-H7</f>
        <v>-16560000000</v>
      </c>
      <c r="F11" s="31"/>
      <c r="G11" s="28" t="s">
        <v>13</v>
      </c>
      <c r="H11" s="29"/>
      <c r="I11" s="41">
        <f>C27</f>
        <v>-14076061200.000002</v>
      </c>
      <c r="J11" s="42"/>
    </row>
    <row r="12" spans="1:146" hidden="1" x14ac:dyDescent="0.25">
      <c r="C12" s="20" t="s">
        <v>10</v>
      </c>
      <c r="D12" s="21"/>
      <c r="E12" s="22">
        <f>B27-B24</f>
        <v>-16559976000</v>
      </c>
      <c r="F12" s="23"/>
      <c r="G12" s="20" t="s">
        <v>10</v>
      </c>
      <c r="H12" s="21"/>
      <c r="I12" s="22">
        <f>C27-C24</f>
        <v>-14076040800.000002</v>
      </c>
      <c r="J12" s="23"/>
    </row>
    <row r="13" spans="1:146" ht="32.25" hidden="1" customHeight="1" thickBot="1" x14ac:dyDescent="0.3">
      <c r="C13" s="24" t="s">
        <v>23</v>
      </c>
      <c r="D13" s="25"/>
      <c r="E13" s="26">
        <f>B31</f>
        <v>-4599920</v>
      </c>
      <c r="F13" s="27"/>
      <c r="G13" s="43" t="s">
        <v>17</v>
      </c>
      <c r="H13" s="44"/>
      <c r="I13" s="45">
        <f>C31</f>
        <v>-3909937.0000000005</v>
      </c>
      <c r="J13" s="46"/>
    </row>
    <row r="14" spans="1:146" hidden="1" x14ac:dyDescent="0.25"/>
    <row r="16" spans="1:146" ht="12" customHeight="1" x14ac:dyDescent="0.25">
      <c r="H16" s="19"/>
    </row>
    <row r="17" spans="1:5" hidden="1" x14ac:dyDescent="0.25">
      <c r="B17" s="14" t="s">
        <v>20</v>
      </c>
      <c r="C17" s="14">
        <v>2019</v>
      </c>
    </row>
    <row r="18" spans="1:5" hidden="1" x14ac:dyDescent="0.25">
      <c r="A18" t="s">
        <v>7</v>
      </c>
      <c r="B18" s="7">
        <v>0</v>
      </c>
    </row>
    <row r="19" spans="1:5" hidden="1" x14ac:dyDescent="0.25">
      <c r="A19" t="s">
        <v>5</v>
      </c>
      <c r="B19" s="1">
        <v>0.01</v>
      </c>
      <c r="C19" s="1">
        <v>0.01</v>
      </c>
    </row>
    <row r="20" spans="1:5" hidden="1" x14ac:dyDescent="0.25">
      <c r="A20" t="s">
        <v>6</v>
      </c>
      <c r="B20" s="7">
        <f>B24*B19</f>
        <v>-240</v>
      </c>
      <c r="C20" s="7">
        <f>B20</f>
        <v>-240</v>
      </c>
    </row>
    <row r="21" spans="1:5" hidden="1" x14ac:dyDescent="0.25">
      <c r="A21" t="s">
        <v>0</v>
      </c>
      <c r="B21" s="2">
        <f>F7</f>
        <v>2300</v>
      </c>
      <c r="C21" s="15">
        <f>B21+0.01</f>
        <v>2300.0100000000002</v>
      </c>
    </row>
    <row r="22" spans="1:5" hidden="1" x14ac:dyDescent="0.25">
      <c r="A22" t="s">
        <v>11</v>
      </c>
      <c r="B22" s="4">
        <f>H7</f>
        <v>30000</v>
      </c>
      <c r="C22" s="4">
        <f>B22</f>
        <v>30000</v>
      </c>
    </row>
    <row r="23" spans="1:5" hidden="1" x14ac:dyDescent="0.25">
      <c r="A23" t="s">
        <v>1</v>
      </c>
      <c r="B23">
        <f>J7</f>
        <v>300</v>
      </c>
      <c r="C23">
        <f>B23</f>
        <v>300</v>
      </c>
    </row>
    <row r="24" spans="1:5" hidden="1" x14ac:dyDescent="0.25">
      <c r="A24" t="s">
        <v>2</v>
      </c>
      <c r="B24" s="4">
        <f>D7-B22+B18</f>
        <v>-24000</v>
      </c>
      <c r="C24" s="4">
        <f>B24*0.85</f>
        <v>-20400</v>
      </c>
    </row>
    <row r="25" spans="1:5" hidden="1" x14ac:dyDescent="0.25">
      <c r="A25" t="s">
        <v>3</v>
      </c>
      <c r="B25">
        <f>B23*12</f>
        <v>3600</v>
      </c>
      <c r="C25">
        <f>B25</f>
        <v>3600</v>
      </c>
      <c r="D25" s="4"/>
      <c r="E25" s="4"/>
    </row>
    <row r="26" spans="1:5" hidden="1" x14ac:dyDescent="0.25">
      <c r="A26" t="s">
        <v>19</v>
      </c>
      <c r="B26" s="3">
        <f>-(PMT(B21/12,B25,B24))</f>
        <v>-4600000</v>
      </c>
      <c r="C26" s="3">
        <f>-(PMT(C21/12,C25,C24))</f>
        <v>-3910017.0000000005</v>
      </c>
    </row>
    <row r="27" spans="1:5" hidden="1" x14ac:dyDescent="0.25">
      <c r="A27" t="s">
        <v>18</v>
      </c>
      <c r="B27" s="3">
        <f>B28-H7</f>
        <v>-16560000000</v>
      </c>
      <c r="C27" s="3">
        <f>C28-H7</f>
        <v>-14076061200.000002</v>
      </c>
    </row>
    <row r="28" spans="1:5" hidden="1" x14ac:dyDescent="0.25">
      <c r="A28" t="s">
        <v>4</v>
      </c>
      <c r="B28" s="3">
        <f>(B26*B25)+H7</f>
        <v>-16559970000</v>
      </c>
      <c r="C28" s="3">
        <f>(C26*C25)+H7</f>
        <v>-14076031200.000002</v>
      </c>
      <c r="D28" s="15"/>
    </row>
    <row r="29" spans="1:5" hidden="1" x14ac:dyDescent="0.25">
      <c r="A29" t="s">
        <v>21</v>
      </c>
      <c r="B29" s="4">
        <f>B20/12</f>
        <v>-20</v>
      </c>
      <c r="C29" s="4">
        <f>C20/12</f>
        <v>-20</v>
      </c>
      <c r="D29" s="16"/>
    </row>
    <row r="30" spans="1:5" hidden="1" x14ac:dyDescent="0.25">
      <c r="A30" t="s">
        <v>22</v>
      </c>
      <c r="B30" s="7">
        <f>1200/12</f>
        <v>100</v>
      </c>
      <c r="C30" s="7">
        <f>1200/12</f>
        <v>100</v>
      </c>
    </row>
    <row r="31" spans="1:5" hidden="1" x14ac:dyDescent="0.25">
      <c r="B31" s="3">
        <f>B26+B29+B30</f>
        <v>-4599920</v>
      </c>
      <c r="C31" s="3">
        <f>C26+C29+C30</f>
        <v>-3909937.0000000005</v>
      </c>
    </row>
  </sheetData>
  <mergeCells count="21">
    <mergeCell ref="G11:H11"/>
    <mergeCell ref="I11:J11"/>
    <mergeCell ref="G12:H12"/>
    <mergeCell ref="I12:J12"/>
    <mergeCell ref="G13:H13"/>
    <mergeCell ref="I13:J13"/>
    <mergeCell ref="A1:N5"/>
    <mergeCell ref="S5:V5"/>
    <mergeCell ref="A6:L6"/>
    <mergeCell ref="C10:D10"/>
    <mergeCell ref="E10:F10"/>
    <mergeCell ref="C9:F9"/>
    <mergeCell ref="G9:J9"/>
    <mergeCell ref="G10:H10"/>
    <mergeCell ref="I10:J10"/>
    <mergeCell ref="C12:D12"/>
    <mergeCell ref="E12:F12"/>
    <mergeCell ref="C13:D13"/>
    <mergeCell ref="E13:F13"/>
    <mergeCell ref="C11:D11"/>
    <mergeCell ref="E11:F11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heavner</dc:creator>
  <cp:lastModifiedBy>justin heavner</cp:lastModifiedBy>
  <dcterms:created xsi:type="dcterms:W3CDTF">2021-01-03T00:18:53Z</dcterms:created>
  <dcterms:modified xsi:type="dcterms:W3CDTF">2021-02-28T19:41:34Z</dcterms:modified>
</cp:coreProperties>
</file>